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58" i="1"/>
  <c r="H28" i="1"/>
  <c r="H32" i="1" l="1"/>
  <c r="H18" i="1"/>
  <c r="H16" i="1" l="1"/>
  <c r="H31" i="1"/>
  <c r="H24" i="1"/>
  <c r="H36" i="1" l="1"/>
  <c r="H15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<sst xmlns="http://schemas.openxmlformats.org/spreadsheetml/2006/main" count="57" uniqueCount="32">
  <si>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</si>
  <si>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</si>
  <si>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</si>
  <si>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</si>
  <si>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</si>
  <si>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</si>
  <si>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</si>
  <si>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</si>
  <si>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</si>
  <si>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</si>
  <si>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</si>
  <si>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</si>
  <si>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</si>
  <si>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</si>
  <si>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</si>
  <si>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</si>
  <si>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</si>
  <si>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</si>
  <si>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</si>
  <si>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</si>
  <si>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</si>
  <si>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</si>
  <si>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</si>
  <si>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</si>
  <si>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</si>
  <si>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</si>
  <si>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</si>
  <si>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</si>
  <si>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</si>
  <si>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11.03.2024</t>
  </si>
  <si>
    <t xml:space="preserve">Dana 11.03.2024.godine Dom zdravlja Požarevac nije izvršio plaćanje prema dobavljačima: </t>
  </si>
  <si>
    <t>Primljena i neutrošena participacija od 11.03.2024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</si>
</sst>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2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59" sqref="H5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9"/>
      <c r="J7" s="9"/>
    </row>
    <row r="8" spans="2:15" x14ac:dyDescent="0.25">
      <c r="B8" s="48" t="s">
        <v>29</v>
      </c>
      <c r="C8" s="48"/>
      <c r="D8" s="48"/>
      <c r="E8" s="48"/>
      <c r="F8" s="48"/>
      <c r="G8" s="48"/>
      <c r="H8" s="48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3" t="s">
        <v>4</v>
      </c>
      <c r="C11" s="44"/>
      <c r="D11" s="44"/>
      <c r="E11" s="44"/>
      <c r="F11" s="45"/>
      <c r="G11" s="24" t="s">
        <v>5</v>
      </c>
      <c r="H11" s="24" t="s">
        <v>6</v>
      </c>
      <c r="I11" s="9"/>
      <c r="J11" s="9"/>
      <c r="K11" s="39"/>
      <c r="L11" s="39"/>
      <c r="M11" s="39"/>
      <c r="N11" s="39"/>
      <c r="O11" s="39"/>
    </row>
    <row r="12" spans="2:15" x14ac:dyDescent="0.25">
      <c r="B12" s="41" t="s">
        <v>7</v>
      </c>
      <c r="C12" s="41"/>
      <c r="D12" s="41"/>
      <c r="E12" s="41"/>
      <c r="F12" s="41"/>
      <c r="G12" s="15">
        <v>45362</v>
      </c>
      <c r="H12" s="12">
        <v>1023690.92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0" t="s">
        <v>8</v>
      </c>
      <c r="C13" s="40"/>
      <c r="D13" s="40"/>
      <c r="E13" s="40"/>
      <c r="F13" s="40"/>
      <c r="G13" s="16">
        <v>45362</v>
      </c>
      <c r="H13" s="1">
        <f>H14+H29-H37-H50</f>
        <v>876732.2900000005</v>
      </c>
      <c r="I13" s="9"/>
      <c r="J13" s="9"/>
      <c r="K13" s="7"/>
      <c r="L13" s="7"/>
      <c r="M13" s="7"/>
      <c r="N13" s="7"/>
      <c r="O13" s="7"/>
    </row>
    <row r="14" spans="2:15" x14ac:dyDescent="0.25">
      <c r="B14" s="42" t="s">
        <v>9</v>
      </c>
      <c r="C14" s="42"/>
      <c r="D14" s="42"/>
      <c r="E14" s="42"/>
      <c r="F14" s="42"/>
      <c r="G14" s="17">
        <v>45362</v>
      </c>
      <c r="H14" s="2">
        <f>SUM(H15:H28)</f>
        <v>1466868.2100000007</v>
      </c>
      <c r="I14" s="23"/>
      <c r="J14" s="9"/>
      <c r="K14" s="22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f>3434.67+389.49+515.44</f>
        <v>4339.6000000000004</v>
      </c>
      <c r="I15" s="25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f>796911</f>
        <v>796911</v>
      </c>
      <c r="I16" s="25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5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1735350-1572288.38+3843.48-21976.86-35411.02+1735350+6600-1630830.68-13157.06</f>
        <v>207479.48000000027</v>
      </c>
      <c r="I18" s="25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8"/>
      <c r="H19" s="8">
        <v>0</v>
      </c>
      <c r="I19" s="25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8"/>
      <c r="H20" s="8">
        <v>0</v>
      </c>
      <c r="I20" s="25"/>
      <c r="J20" s="9"/>
    </row>
    <row r="21" spans="2:13" x14ac:dyDescent="0.25">
      <c r="B21" s="27" t="s">
        <v>16</v>
      </c>
      <c r="C21" s="28"/>
      <c r="D21" s="28"/>
      <c r="E21" s="28"/>
      <c r="F21" s="29"/>
      <c r="G21" s="18"/>
      <c r="H21" s="8">
        <v>0</v>
      </c>
      <c r="I21" s="25"/>
      <c r="J21" s="9"/>
    </row>
    <row r="22" spans="2:13" x14ac:dyDescent="0.25">
      <c r="B22" s="27" t="s">
        <v>17</v>
      </c>
      <c r="C22" s="28"/>
      <c r="D22" s="28"/>
      <c r="E22" s="28"/>
      <c r="F22" s="29"/>
      <c r="G22" s="18"/>
      <c r="H22" s="8">
        <v>0</v>
      </c>
      <c r="I22" s="25"/>
      <c r="J22" s="9"/>
      <c r="K22" s="6"/>
    </row>
    <row r="23" spans="2:13" x14ac:dyDescent="0.25">
      <c r="B23" s="27" t="s">
        <v>18</v>
      </c>
      <c r="C23" s="28"/>
      <c r="D23" s="28"/>
      <c r="E23" s="28"/>
      <c r="F23" s="29"/>
      <c r="G23" s="18"/>
      <c r="H23" s="8">
        <v>0</v>
      </c>
      <c r="I23" s="25"/>
      <c r="J23" s="9"/>
      <c r="K23" s="6"/>
    </row>
    <row r="24" spans="2:13" x14ac:dyDescent="0.25">
      <c r="B24" s="27" t="s">
        <v>19</v>
      </c>
      <c r="C24" s="28"/>
      <c r="D24" s="28"/>
      <c r="E24" s="28"/>
      <c r="F24" s="29"/>
      <c r="G24" s="18"/>
      <c r="H24" s="8">
        <f>4465000-3955295.32+1317416.67-1161097.42-209645.38+170909.27-144480+1317416.67-334055.2-1434151.96+1317416.67-1132484.74</f>
        <v>216949.26000000024</v>
      </c>
      <c r="I24" s="25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8"/>
      <c r="H25" s="8">
        <v>0</v>
      </c>
      <c r="I25" s="25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8"/>
      <c r="H26" s="8">
        <v>0</v>
      </c>
      <c r="I26" s="25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8"/>
      <c r="H27" s="8">
        <v>0</v>
      </c>
      <c r="I27" s="25"/>
      <c r="J27" s="9"/>
      <c r="K27" s="6"/>
      <c r="L27" s="6"/>
    </row>
    <row r="28" spans="2:13" x14ac:dyDescent="0.25">
      <c r="B28" s="27" t="s">
        <v>31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</f>
        <v>241188.87000000011</v>
      </c>
      <c r="I28" s="25"/>
      <c r="J28" s="9"/>
      <c r="K28" s="6"/>
      <c r="L28" s="6"/>
    </row>
    <row r="29" spans="2:13" x14ac:dyDescent="0.25">
      <c r="B29" s="49" t="s">
        <v>23</v>
      </c>
      <c r="C29" s="50"/>
      <c r="D29" s="50"/>
      <c r="E29" s="50"/>
      <c r="F29" s="51"/>
      <c r="G29" s="17">
        <v>45362</v>
      </c>
      <c r="H29" s="2">
        <f>H30+H31+H32+H33+H35+H36+H34</f>
        <v>275561.07999999996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220299.99-212535.19+220299.99-173772.38</f>
        <v>54292.409999999974</v>
      </c>
      <c r="I31" s="9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19"/>
      <c r="H32" s="8">
        <f>600000-532311.62+74250-90000+36083.33+36083.33+74250-115172.1+74250-40784.6+14800-15844.67</f>
        <v>115603.67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19"/>
      <c r="H33" s="8">
        <v>53986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31</v>
      </c>
      <c r="C36" s="28"/>
      <c r="D36" s="28"/>
      <c r="E36" s="28"/>
      <c r="F36" s="29"/>
      <c r="G36" s="19"/>
      <c r="H36" s="8">
        <f>3518+5588+5588+24835+8300+3850</f>
        <v>51679</v>
      </c>
      <c r="I36" s="9"/>
      <c r="J36" s="9"/>
    </row>
    <row r="37" spans="2:12" x14ac:dyDescent="0.25">
      <c r="B37" s="30" t="s">
        <v>24</v>
      </c>
      <c r="C37" s="31"/>
      <c r="D37" s="31"/>
      <c r="E37" s="31"/>
      <c r="F37" s="32"/>
      <c r="G37" s="20">
        <v>45362</v>
      </c>
      <c r="H37" s="3">
        <f>SUM(H38:H49)</f>
        <v>811711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796911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14800</v>
      </c>
      <c r="I41" s="9"/>
      <c r="J41" s="23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8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8"/>
      <c r="H47" s="8">
        <v>0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30" t="s">
        <v>25</v>
      </c>
      <c r="C50" s="31"/>
      <c r="D50" s="31"/>
      <c r="E50" s="31"/>
      <c r="F50" s="32"/>
      <c r="G50" s="20">
        <v>45362</v>
      </c>
      <c r="H50" s="3">
        <f>SUM(H51:H56)</f>
        <v>53986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3"/>
      <c r="K52" s="6"/>
    </row>
    <row r="53" spans="2:12" x14ac:dyDescent="0.25">
      <c r="B53" s="27" t="s">
        <v>19</v>
      </c>
      <c r="C53" s="28"/>
      <c r="D53" s="28"/>
      <c r="E53" s="28"/>
      <c r="F53" s="29"/>
      <c r="G53" s="19"/>
      <c r="H53" s="10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53986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36" t="s">
        <v>26</v>
      </c>
      <c r="C57" s="37"/>
      <c r="D57" s="37"/>
      <c r="E57" s="37"/>
      <c r="F57" s="38"/>
      <c r="G57" s="21">
        <v>45362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</f>
        <v>260329.23000000059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19"/>
      <c r="H58" s="1">
        <f>5398.6+53986+53986</f>
        <v>113370.6</v>
      </c>
      <c r="I58" s="9"/>
      <c r="J58" s="9"/>
      <c r="L58" s="6"/>
    </row>
    <row r="59" spans="2:12" x14ac:dyDescent="0.25">
      <c r="B59" s="33" t="s">
        <v>28</v>
      </c>
      <c r="C59" s="34"/>
      <c r="D59" s="34"/>
      <c r="E59" s="34"/>
      <c r="F59" s="35"/>
      <c r="G59" s="19"/>
      <c r="H59" s="5">
        <f>H14+H29-H37-H50+H57-H58</f>
        <v>1023690.9200000012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6" t="s">
        <v>30</v>
      </c>
      <c r="C61" s="26"/>
      <c r="D61" s="26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2024-03-12T13:23:16Z</dcterms:modified>
  <cp:category/>
  <cp:contentStatus/>
</cp:coreProperties>
</file>